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6-JUNIO\MIGRACIÓN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97" i="2" l="1"/>
  <c r="E97" i="2" s="1"/>
  <c r="D78" i="2"/>
  <c r="D79" i="2"/>
  <c r="E79" i="2" s="1"/>
  <c r="D80" i="2"/>
  <c r="E80" i="2" s="1"/>
  <c r="D81" i="2"/>
  <c r="D82" i="2"/>
  <c r="E82" i="2" s="1"/>
  <c r="D83" i="2"/>
  <c r="E83" i="2" s="1"/>
  <c r="D84" i="2"/>
  <c r="E84" i="2" s="1"/>
  <c r="D85" i="2"/>
  <c r="E85" i="2" s="1"/>
  <c r="D86" i="2"/>
  <c r="E86" i="2" s="1"/>
  <c r="D87" i="2"/>
  <c r="D88" i="2"/>
  <c r="E88" i="2" s="1"/>
  <c r="D89" i="2"/>
  <c r="E89" i="2" s="1"/>
  <c r="D90" i="2"/>
  <c r="E90" i="2" s="1"/>
  <c r="D91" i="2"/>
  <c r="E9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28" i="2"/>
  <c r="E28" i="2" s="1"/>
  <c r="D29" i="2"/>
  <c r="E29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15" i="2"/>
  <c r="E15" i="2" s="1"/>
  <c r="D16" i="2"/>
  <c r="E16" i="2" s="1"/>
  <c r="D14" i="2"/>
  <c r="E14" i="2" s="1"/>
  <c r="D44" i="2"/>
  <c r="E44" i="2" s="1"/>
  <c r="D45" i="2"/>
  <c r="E45" i="2" s="1"/>
  <c r="D46" i="2"/>
  <c r="D47" i="2"/>
  <c r="E47" i="2" s="1"/>
  <c r="D48" i="2"/>
  <c r="E48" i="2" s="1"/>
  <c r="D49" i="2"/>
  <c r="E49" i="2" s="1"/>
  <c r="D50" i="2"/>
  <c r="E50" i="2" s="1"/>
  <c r="D51" i="2"/>
  <c r="E51" i="2" s="1"/>
  <c r="D52" i="2"/>
  <c r="D53" i="2"/>
  <c r="E53" i="2" s="1"/>
  <c r="D54" i="2"/>
  <c r="E54" i="2" s="1"/>
  <c r="D55" i="2"/>
  <c r="D56" i="2"/>
  <c r="E56" i="2" s="1"/>
  <c r="D57" i="2"/>
  <c r="D58" i="2"/>
  <c r="E58" i="2" s="1"/>
  <c r="D59" i="2"/>
  <c r="E59" i="2" s="1"/>
  <c r="D60" i="2"/>
  <c r="D61" i="2"/>
  <c r="D62" i="2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43" i="2"/>
  <c r="E43" i="2" s="1"/>
  <c r="C30" i="2"/>
  <c r="D42" i="2" l="1"/>
  <c r="F25" i="2"/>
  <c r="G25" i="2"/>
  <c r="G76" i="2" l="1"/>
  <c r="F76" i="2"/>
  <c r="D13" i="2" l="1"/>
  <c r="C76" i="2"/>
  <c r="G92" i="2" l="1"/>
  <c r="F92" i="2"/>
  <c r="C92" i="2"/>
  <c r="C17" i="2" l="1"/>
  <c r="D93" i="2" l="1"/>
  <c r="E93" i="2" s="1"/>
  <c r="D26" i="2"/>
  <c r="E26" i="2" s="1"/>
  <c r="C25" i="2"/>
  <c r="G13" i="2"/>
  <c r="F13" i="2"/>
  <c r="D25" i="2" l="1"/>
  <c r="E25" i="2" s="1"/>
  <c r="D77" i="2"/>
  <c r="E77" i="2" s="1"/>
  <c r="G42" i="2" l="1"/>
  <c r="F17" i="2" l="1"/>
  <c r="C42" i="2"/>
  <c r="E42" i="2" s="1"/>
  <c r="F95" i="2" l="1"/>
  <c r="D31" i="2"/>
  <c r="E31" i="2" s="1"/>
  <c r="D30" i="2" l="1"/>
  <c r="E30" i="2" s="1"/>
  <c r="G95" i="2"/>
  <c r="C95" i="2" l="1"/>
  <c r="D94" i="2" l="1"/>
  <c r="E94" i="2" s="1"/>
  <c r="D92" i="2" l="1"/>
  <c r="E92" i="2" s="1"/>
  <c r="F42" i="2"/>
  <c r="D76" i="2" l="1"/>
  <c r="E76" i="2" s="1"/>
  <c r="D96" i="2" l="1"/>
  <c r="E96" i="2" s="1"/>
  <c r="G30" i="2"/>
  <c r="F30" i="2"/>
  <c r="D18" i="2"/>
  <c r="E18" i="2" s="1"/>
  <c r="G17" i="2"/>
  <c r="D17" i="2" l="1"/>
  <c r="E17" i="2" s="1"/>
  <c r="D95" i="2"/>
  <c r="E95" i="2" s="1"/>
  <c r="F12" i="2"/>
  <c r="G12" i="2"/>
  <c r="D12" i="2" l="1"/>
  <c r="C13" i="2"/>
  <c r="E13" i="2" s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6\PASO CANOAS\ENTRADA\ACCESS\01-PASO CANOAS ENERO 2026.accdb" keepAlive="1" name="01-PASO CANOAS ENERO 2026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MIGRA\BASE DE DATOS\BASE DE DATOS 2026\PASO CANOAS\ENTRADA\ACCESS\01-PASO CANOAS ENERO 2026.accdb" keepAlive="1" name="01-PASO CANOAS ENERO 20261" type="5" refreshedVersion="5">
    <dbPr connection="Provider=Microsoft.ACE.OLEDB.12.0;User ID=Admin;Data Source=Z:\MIGRA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BASE DE DATOS\BASE DE DATOS 2026\PASO CANOAS\ENTRADA\ACCESS\01-PASO CANOAS ENERO 2026.accdb" keepAlive="1" name="01-PASO CANOAS ENERO 20262" type="5" refreshedVersion="5">
    <dbPr connection="Provider=Microsoft.ACE.OLEDB.12.0;User ID=Admin;Data Source=Z:\BASE DE DATOS\BASE DE DATOS 2026\PASO CANOAS\ENTRADA\ACCESS\01-PASO CANOAS ENER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1" commandType="3"/>
  </connection>
  <connection id="4" sourceFile="Z:\MIGRA\BASE DE DATOS\BASE DE DATOS 2026\PASO CANOAS\ENTRADA\ACCESS\03-PASO CANOAS MARZO 2026.accdb" keepAlive="1" name="03-PASO CANOAS MARZO 2026" type="5" refreshedVersion="5">
    <dbPr connection="Provider=Microsoft.ACE.OLEDB.12.0;User ID=Admin;Data Source=Z:\MIGRA\BASE DE DATOS\BASE DE DATOS 2026\PASO CANOAS\ENTRADA\ACCESS\03-PASO CANOAS MARZO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\\inec_nas_01\Sociales\MIGRA\BASE DE DATOS\BASE DE DATOS 2026\PASO CANOAS\ENTRADA\ACCESS\04-PASO CANOAS ABRIL 2026.accdb" keepAlive="1" name="04-PASO CANOAS ABRIL 2026" type="5" refreshedVersion="5">
    <dbPr connection="Provider=Microsoft.ACE.OLEDB.12.0;User ID=Admin;Data Source=\\inec_nas_01\Sociales\MIGRA\BASE DE DATOS\BASE DE DATOS 2026\PASO CANOAS\ENTRADA\ACCESS\04-PASO CANOAS ABRIL 202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8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  <connection id="9" sourceFile="Z:\BASE DE DATOS\BASE DE DATOS 2025\PASO CANOAS\ENTRADA\ACCESS\11-PASO CANOAS NOVIEMBRE 2025.accdb" keepAlive="1" name="11-PASO CANOAS NOVIEMBRE 2025" type="5" refreshedVersion="5">
    <dbPr connection="Provider=Microsoft.ACE.OLEDB.12.0;User ID=Admin;Data Source=Z:\BASE DE DATOS\BASE DE DATOS 2025\PASO CANOAS\ENTRADA\ACCESS\11-PASO CANOAS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0" sourceFile="Z:\MIGRA\BASE DE DATOS\BASE DE DATOS 2025\PASO CANOAS\ENTRADA\ACCESS\12-PASO CANOAS DICIEMBRE 2025.accdb" keepAlive="1" name="12-PASO CANOAS DICIEMBRE 2025" type="5" refreshedVersion="5">
    <dbPr connection="Provider=Microsoft.ACE.OLEDB.12.0;User ID=Admin;Data Source=Z:\MIGRA\BASE DE DATOS\BASE DE DATOS 2025\PASO CANOAS\ENTRADA\ACCESS\12-PASO CANOAS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<sst xmlns="http://schemas.openxmlformats.org/spreadsheetml/2006/main" count="112" uniqueCount="102">
  <si>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</si>
  <si>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</si>
  <si>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</si>
  <si>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</si>
  <si>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</si>
  <si>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</si>
  <si>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</si>
  <si>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</si>
  <si>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</si>
  <si>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</si>
  <si>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</si>
  <si>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</si>
  <si>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</si>
  <si>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</si>
  <si>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</si>
  <si>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</si>
  <si>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</si>
  <si>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</si>
  <si>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</si>
  <si>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</si>
  <si>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</si>
  <si>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</si>
  <si>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</si>
  <si>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</si>
  <si>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</si>
  <si>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</si>
  <si>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</si>
  <si>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</si>
  <si>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</si>
  <si>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</si>
  <si>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</si>
  <si>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</si>
  <si>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</si>
  <si>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</si>
  <si>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Paraguay</t>
  </si>
  <si>
    <t>Perú</t>
  </si>
  <si>
    <t>Venezuela</t>
  </si>
  <si>
    <t>Europa</t>
  </si>
  <si>
    <t>Alemania</t>
  </si>
  <si>
    <t>Austria</t>
  </si>
  <si>
    <t>Bélgica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</si>
  <si>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</si>
  <si>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</si>
  <si>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</si>
  <si>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</si>
  <si>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</si>
  <si>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</si>
  <si>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</si>
  <si>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</si>
  <si>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</si>
  <si>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</si>
  <si>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</si>
  <si>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</si>
  <si>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</si>
  <si>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</si>
  <si>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</si>
  <si>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</si>
  <si>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</si>
  <si>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</si>
  <si>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</si>
  <si>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</si>
  <si>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</si>
  <si>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</si>
  <si>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</si>
  <si>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</si>
  <si>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</si>
  <si>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</si>
  <si>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</si>
  <si>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</si>
  <si>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</si>
  <si>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</si>
  <si>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</si>
  <si>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</si>
  <si>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Eslovaquia</t>
  </si>
  <si>
    <t>China -Taiwán (Formosa)</t>
  </si>
  <si>
    <t>Palestina</t>
  </si>
  <si>
    <t>Hungría</t>
  </si>
  <si>
    <t>Uruguay</t>
  </si>
  <si>
    <t>Dinamarca</t>
  </si>
  <si>
    <t>Eslovenia</t>
  </si>
  <si>
    <t>Finlandia</t>
  </si>
  <si>
    <t>Grecia</t>
  </si>
  <si>
    <t>Malasia</t>
  </si>
  <si>
    <t>Lituania</t>
  </si>
  <si>
    <t>Indonesia</t>
  </si>
  <si>
    <t>Singapur</t>
  </si>
  <si>
    <t>Serbia</t>
  </si>
  <si>
    <t>Islas de La Reunión</t>
  </si>
  <si>
    <t>Estonia</t>
  </si>
  <si>
    <t>Luxemburgo</t>
  </si>
  <si>
    <t>Malta</t>
  </si>
  <si>
    <t>Granada</t>
  </si>
  <si>
    <t>Letonia</t>
  </si>
  <si>
    <t>Chipre</t>
  </si>
  <si>
    <t>Pakistán</t>
  </si>
  <si>
    <t>Tailandia</t>
  </si>
  <si>
    <t>SEGÚN PAÍS DE NACIONALIDAD: ABRIL 2025-26 (P)</t>
  </si>
  <si>
    <t>Abril</t>
  </si>
  <si>
    <t>Bulgaria</t>
  </si>
  <si>
    <t>Croacia</t>
  </si>
  <si>
    <t>Guyana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</si>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</sst>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5" fillId="0" borderId="5" xfId="0" applyNumberFormat="1" applyFont="1" applyBorder="1"/>
    <xf numFmtId="0" fontId="2" fillId="0" borderId="7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2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5" fillId="0" borderId="0" xfId="0" applyFont="1" applyBorder="1"/>
    <xf numFmtId="166" fontId="2" fillId="0" borderId="2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8" width="11.42578125" style="1" customWidth="1"/>
    <col min="9" max="16384" width="11.42578125" style="1"/>
  </cols>
  <sheetData>
    <row r="1" spans="1:8" ht="15.75" customHeight="1" x14ac:dyDescent="0.2">
      <c r="A1" s="54" t="s">
        <v>0</v>
      </c>
      <c r="B1" s="54"/>
      <c r="C1" s="54"/>
      <c r="D1" s="54"/>
      <c r="E1" s="54"/>
      <c r="F1" s="54"/>
      <c r="G1" s="54"/>
    </row>
    <row r="2" spans="1:8" ht="15.75" customHeight="1" x14ac:dyDescent="0.2">
      <c r="A2" s="55" t="s">
        <v>1</v>
      </c>
      <c r="B2" s="55"/>
      <c r="C2" s="55"/>
      <c r="D2" s="55"/>
      <c r="E2" s="55"/>
      <c r="F2" s="55"/>
      <c r="G2" s="55"/>
    </row>
    <row r="3" spans="1:8" ht="15.75" customHeight="1" x14ac:dyDescent="0.2">
      <c r="A3" s="54" t="s">
        <v>2</v>
      </c>
      <c r="B3" s="54"/>
      <c r="C3" s="54"/>
      <c r="D3" s="54"/>
      <c r="E3" s="54"/>
      <c r="F3" s="54"/>
      <c r="G3" s="54"/>
    </row>
    <row r="4" spans="1:8" ht="15" customHeight="1" x14ac:dyDescent="0.2">
      <c r="A4" s="2"/>
      <c r="B4" s="49"/>
      <c r="C4" s="3"/>
      <c r="D4" s="4"/>
      <c r="E4" s="5"/>
      <c r="F4" s="6"/>
      <c r="G4" s="6"/>
    </row>
    <row r="5" spans="1:8" ht="15.95" customHeight="1" x14ac:dyDescent="0.2">
      <c r="A5" s="55" t="s">
        <v>3</v>
      </c>
      <c r="B5" s="55"/>
      <c r="C5" s="55"/>
      <c r="D5" s="55"/>
      <c r="E5" s="55"/>
      <c r="F5" s="55"/>
      <c r="G5" s="55"/>
    </row>
    <row r="6" spans="1:8" ht="15.95" customHeight="1" x14ac:dyDescent="0.2">
      <c r="A6" s="55" t="s">
        <v>96</v>
      </c>
      <c r="B6" s="55"/>
      <c r="C6" s="55"/>
      <c r="D6" s="55"/>
      <c r="E6" s="55"/>
      <c r="F6" s="55"/>
      <c r="G6" s="55"/>
    </row>
    <row r="7" spans="1:8" ht="12.95" customHeight="1" x14ac:dyDescent="0.2">
      <c r="A7" s="7"/>
      <c r="B7" s="8"/>
      <c r="C7" s="3"/>
      <c r="D7" s="9"/>
      <c r="E7" s="5"/>
      <c r="F7" s="6"/>
      <c r="G7" s="6"/>
    </row>
    <row r="8" spans="1:8" ht="21.95" customHeight="1" x14ac:dyDescent="0.2">
      <c r="A8" s="56" t="s">
        <v>4</v>
      </c>
      <c r="B8" s="56"/>
      <c r="C8" s="57" t="s">
        <v>5</v>
      </c>
      <c r="D8" s="57"/>
      <c r="E8" s="57"/>
      <c r="F8" s="57"/>
      <c r="G8" s="57"/>
    </row>
    <row r="9" spans="1:8" ht="21.95" customHeight="1" x14ac:dyDescent="0.2">
      <c r="A9" s="56"/>
      <c r="B9" s="56"/>
      <c r="C9" s="56" t="s">
        <v>97</v>
      </c>
      <c r="D9" s="56"/>
      <c r="E9" s="58" t="s">
        <v>6</v>
      </c>
      <c r="F9" s="59">
        <v>2026</v>
      </c>
      <c r="G9" s="59"/>
    </row>
    <row r="10" spans="1:8" ht="21.95" customHeight="1" x14ac:dyDescent="0.2">
      <c r="A10" s="56"/>
      <c r="B10" s="56"/>
      <c r="C10" s="50">
        <v>2025</v>
      </c>
      <c r="D10" s="50">
        <v>2026</v>
      </c>
      <c r="E10" s="58"/>
      <c r="F10" s="51" t="s">
        <v>7</v>
      </c>
      <c r="G10" s="51" t="s">
        <v>8</v>
      </c>
    </row>
    <row r="11" spans="1:8" ht="12.95" customHeight="1" x14ac:dyDescent="0.2">
      <c r="A11" s="10"/>
      <c r="B11" s="11"/>
      <c r="C11" s="29"/>
      <c r="D11" s="29"/>
      <c r="E11" s="26"/>
      <c r="F11" s="12"/>
      <c r="G11" s="10"/>
    </row>
    <row r="12" spans="1:8" ht="21" customHeight="1" x14ac:dyDescent="0.2">
      <c r="A12" s="52" t="s">
        <v>9</v>
      </c>
      <c r="B12" s="53"/>
      <c r="C12" s="30">
        <f>SUM(C13+C17+C25+C30+C42+C76+C92+C95)</f>
        <v>12825</v>
      </c>
      <c r="D12" s="30">
        <f>SUM(D13,D17,D25,D30,D42,D76,D92,D95)</f>
        <v>11719</v>
      </c>
      <c r="E12" s="26">
        <f t="shared" ref="E12:E71" si="0">(((D12/C12-1)*100))</f>
        <v>-8.6237816764132553</v>
      </c>
      <c r="F12" s="30">
        <f>SUM(F13,F17,F25,F30,F42,F76,F92,F95)</f>
        <v>8247</v>
      </c>
      <c r="G12" s="37">
        <f>SUM(G13,G17,G25,G30,G42,G76,G92,G95)</f>
        <v>3472</v>
      </c>
    </row>
    <row r="13" spans="1:8" s="14" customFormat="1" ht="24" customHeight="1" x14ac:dyDescent="0.2">
      <c r="A13" s="10" t="s">
        <v>10</v>
      </c>
      <c r="B13" s="13"/>
      <c r="C13" s="31">
        <f>SUM(C14:C16)</f>
        <v>583</v>
      </c>
      <c r="D13" s="31">
        <f>SUM(D14:D16)</f>
        <v>587</v>
      </c>
      <c r="E13" s="26">
        <f t="shared" si="0"/>
        <v>0.68610634648369473</v>
      </c>
      <c r="F13" s="31">
        <f t="shared" ref="F13:G13" si="1">SUM(F14:F16)</f>
        <v>340</v>
      </c>
      <c r="G13" s="46">
        <f t="shared" si="1"/>
        <v>247</v>
      </c>
      <c r="H13" s="47"/>
    </row>
    <row r="14" spans="1:8" ht="15.95" customHeight="1" x14ac:dyDescent="0.2">
      <c r="A14" s="10"/>
      <c r="B14" s="11" t="s">
        <v>11</v>
      </c>
      <c r="C14" s="32">
        <v>109</v>
      </c>
      <c r="D14" s="31">
        <f>SUM(F14+G14)</f>
        <v>91</v>
      </c>
      <c r="E14" s="26">
        <f t="shared" si="0"/>
        <v>-16.513761467889911</v>
      </c>
      <c r="F14" s="33">
        <v>50</v>
      </c>
      <c r="G14" s="39">
        <v>41</v>
      </c>
    </row>
    <row r="15" spans="1:8" ht="15.95" customHeight="1" x14ac:dyDescent="0.2">
      <c r="A15" s="10"/>
      <c r="B15" s="11" t="s">
        <v>12</v>
      </c>
      <c r="C15" s="32">
        <v>408</v>
      </c>
      <c r="D15" s="31">
        <f t="shared" ref="D15:D16" si="2">SUM(F15+G15)</f>
        <v>457</v>
      </c>
      <c r="E15" s="26">
        <f t="shared" si="0"/>
        <v>12.009803921568629</v>
      </c>
      <c r="F15" s="33">
        <v>265</v>
      </c>
      <c r="G15" s="39">
        <v>192</v>
      </c>
    </row>
    <row r="16" spans="1:8" ht="15.95" customHeight="1" x14ac:dyDescent="0.2">
      <c r="A16" s="10"/>
      <c r="B16" s="11" t="s">
        <v>13</v>
      </c>
      <c r="C16" s="32">
        <v>66</v>
      </c>
      <c r="D16" s="31">
        <f t="shared" si="2"/>
        <v>39</v>
      </c>
      <c r="E16" s="26">
        <f t="shared" si="0"/>
        <v>-40.909090909090907</v>
      </c>
      <c r="F16" s="33">
        <v>25</v>
      </c>
      <c r="G16" s="39">
        <v>14</v>
      </c>
    </row>
    <row r="17" spans="1:8" s="14" customFormat="1" ht="24" customHeight="1" x14ac:dyDescent="0.2">
      <c r="A17" s="10" t="s">
        <v>14</v>
      </c>
      <c r="B17" s="13"/>
      <c r="C17" s="31">
        <f>SUM(C18:C24)</f>
        <v>11407</v>
      </c>
      <c r="D17" s="31">
        <f>SUM(D18:D24)</f>
        <v>10208</v>
      </c>
      <c r="E17" s="26">
        <f t="shared" si="0"/>
        <v>-10.511089681774344</v>
      </c>
      <c r="F17" s="31">
        <f>SUM(F18:F24)</f>
        <v>7414</v>
      </c>
      <c r="G17" s="38">
        <f>SUM(G18:G24)</f>
        <v>2794</v>
      </c>
    </row>
    <row r="18" spans="1:8" s="14" customFormat="1" ht="15.95" customHeight="1" x14ac:dyDescent="0.2">
      <c r="A18" s="10"/>
      <c r="B18" s="11" t="s">
        <v>15</v>
      </c>
      <c r="C18" s="33">
        <v>8</v>
      </c>
      <c r="D18" s="31">
        <f t="shared" ref="D18:D24" si="3">SUM(F18+G18)</f>
        <v>4</v>
      </c>
      <c r="E18" s="26">
        <f t="shared" si="0"/>
        <v>-50</v>
      </c>
      <c r="F18" s="33">
        <v>3</v>
      </c>
      <c r="G18" s="39">
        <v>1</v>
      </c>
      <c r="H18" s="1"/>
    </row>
    <row r="19" spans="1:8" ht="15.95" customHeight="1" x14ac:dyDescent="0.2">
      <c r="A19" s="10"/>
      <c r="B19" s="11" t="s">
        <v>16</v>
      </c>
      <c r="C19" s="32">
        <v>6099</v>
      </c>
      <c r="D19" s="31">
        <f t="shared" si="3"/>
        <v>4915</v>
      </c>
      <c r="E19" s="26">
        <f t="shared" si="0"/>
        <v>-19.413018527627479</v>
      </c>
      <c r="F19" s="33">
        <v>2972</v>
      </c>
      <c r="G19" s="39">
        <v>1943</v>
      </c>
    </row>
    <row r="20" spans="1:8" ht="15.95" customHeight="1" x14ac:dyDescent="0.2">
      <c r="A20" s="10"/>
      <c r="B20" s="11" t="s">
        <v>17</v>
      </c>
      <c r="C20" s="32">
        <v>694</v>
      </c>
      <c r="D20" s="31">
        <f t="shared" si="3"/>
        <v>634</v>
      </c>
      <c r="E20" s="26">
        <f t="shared" si="0"/>
        <v>-8.6455331412103718</v>
      </c>
      <c r="F20" s="33">
        <v>608</v>
      </c>
      <c r="G20" s="39">
        <v>26</v>
      </c>
    </row>
    <row r="21" spans="1:8" ht="15.95" customHeight="1" x14ac:dyDescent="0.2">
      <c r="A21" s="10"/>
      <c r="B21" s="11" t="s">
        <v>18</v>
      </c>
      <c r="C21" s="32">
        <v>321</v>
      </c>
      <c r="D21" s="31">
        <f t="shared" si="3"/>
        <v>369</v>
      </c>
      <c r="E21" s="26">
        <f t="shared" si="0"/>
        <v>14.953271028037385</v>
      </c>
      <c r="F21" s="33">
        <v>355</v>
      </c>
      <c r="G21" s="39">
        <v>14</v>
      </c>
    </row>
    <row r="22" spans="1:8" ht="15.95" customHeight="1" x14ac:dyDescent="0.2">
      <c r="A22" s="10"/>
      <c r="B22" s="11" t="s">
        <v>19</v>
      </c>
      <c r="C22" s="32">
        <v>148</v>
      </c>
      <c r="D22" s="31">
        <f t="shared" si="3"/>
        <v>167</v>
      </c>
      <c r="E22" s="26">
        <f t="shared" si="0"/>
        <v>12.837837837837828</v>
      </c>
      <c r="F22" s="33">
        <v>105</v>
      </c>
      <c r="G22" s="39">
        <v>62</v>
      </c>
    </row>
    <row r="23" spans="1:8" ht="15.95" customHeight="1" x14ac:dyDescent="0.2">
      <c r="A23" s="10"/>
      <c r="B23" s="11" t="s">
        <v>20</v>
      </c>
      <c r="C23" s="32">
        <v>470</v>
      </c>
      <c r="D23" s="31">
        <f t="shared" si="3"/>
        <v>433</v>
      </c>
      <c r="E23" s="26">
        <f t="shared" si="0"/>
        <v>-7.8723404255319096</v>
      </c>
      <c r="F23" s="33">
        <v>262</v>
      </c>
      <c r="G23" s="39">
        <v>171</v>
      </c>
    </row>
    <row r="24" spans="1:8" ht="15.95" customHeight="1" x14ac:dyDescent="0.2">
      <c r="A24" s="10"/>
      <c r="B24" s="11" t="s">
        <v>21</v>
      </c>
      <c r="C24" s="32">
        <v>3667</v>
      </c>
      <c r="D24" s="31">
        <f t="shared" si="3"/>
        <v>3686</v>
      </c>
      <c r="E24" s="26">
        <f t="shared" si="0"/>
        <v>0.51813471502590858</v>
      </c>
      <c r="F24" s="33">
        <v>3109</v>
      </c>
      <c r="G24" s="39">
        <v>577</v>
      </c>
    </row>
    <row r="25" spans="1:8" ht="24" customHeight="1" x14ac:dyDescent="0.2">
      <c r="A25" s="10" t="s">
        <v>22</v>
      </c>
      <c r="B25" s="11"/>
      <c r="C25" s="31">
        <f>SUM(C26:C29)</f>
        <v>4</v>
      </c>
      <c r="D25" s="31">
        <f>SUM(D26:D29)</f>
        <v>13</v>
      </c>
      <c r="E25" s="26">
        <f t="shared" si="0"/>
        <v>225</v>
      </c>
      <c r="F25" s="31">
        <f>SUM(F26:F29)</f>
        <v>8</v>
      </c>
      <c r="G25" s="38">
        <f>SUM(G26:G29)</f>
        <v>5</v>
      </c>
    </row>
    <row r="26" spans="1:8" ht="15.95" customHeight="1" x14ac:dyDescent="0.2">
      <c r="A26" s="10"/>
      <c r="B26" s="11" t="s">
        <v>24</v>
      </c>
      <c r="C26" s="33">
        <v>1</v>
      </c>
      <c r="D26" s="31">
        <f t="shared" ref="D26:D29" si="4">SUM(F26:G26)</f>
        <v>10</v>
      </c>
      <c r="E26" s="26">
        <f t="shared" si="0"/>
        <v>900</v>
      </c>
      <c r="F26" s="33">
        <v>5</v>
      </c>
      <c r="G26" s="39">
        <v>5</v>
      </c>
    </row>
    <row r="27" spans="1:8" ht="15.95" customHeight="1" x14ac:dyDescent="0.2">
      <c r="A27" s="10"/>
      <c r="B27" s="1" t="s">
        <v>91</v>
      </c>
      <c r="C27" s="33">
        <v>0</v>
      </c>
      <c r="D27" s="31">
        <f t="shared" si="4"/>
        <v>1</v>
      </c>
      <c r="E27" s="26" t="s">
        <v>23</v>
      </c>
      <c r="F27" s="33">
        <v>1</v>
      </c>
      <c r="G27" s="39">
        <v>0</v>
      </c>
    </row>
    <row r="28" spans="1:8" ht="15.95" customHeight="1" x14ac:dyDescent="0.2">
      <c r="A28" s="10"/>
      <c r="B28" s="11" t="s">
        <v>25</v>
      </c>
      <c r="C28" s="33">
        <v>2</v>
      </c>
      <c r="D28" s="31">
        <f t="shared" si="4"/>
        <v>2</v>
      </c>
      <c r="E28" s="48">
        <f t="shared" si="0"/>
        <v>0</v>
      </c>
      <c r="F28" s="33">
        <v>2</v>
      </c>
      <c r="G28" s="39">
        <v>0</v>
      </c>
    </row>
    <row r="29" spans="1:8" ht="15.95" customHeight="1" x14ac:dyDescent="0.2">
      <c r="A29" s="10"/>
      <c r="B29" s="10" t="s">
        <v>26</v>
      </c>
      <c r="C29" s="33">
        <v>1</v>
      </c>
      <c r="D29" s="31">
        <f t="shared" si="4"/>
        <v>0</v>
      </c>
      <c r="E29" s="26">
        <f t="shared" si="0"/>
        <v>-100</v>
      </c>
      <c r="F29" s="33">
        <v>0</v>
      </c>
      <c r="G29" s="39">
        <v>0</v>
      </c>
    </row>
    <row r="30" spans="1:8" ht="24" customHeight="1" x14ac:dyDescent="0.2">
      <c r="A30" s="10" t="s">
        <v>27</v>
      </c>
      <c r="B30" s="11"/>
      <c r="C30" s="31">
        <f>SUM(C31:C41)</f>
        <v>194</v>
      </c>
      <c r="D30" s="31">
        <f>SUM(D31:D41)</f>
        <v>198</v>
      </c>
      <c r="E30" s="26">
        <f t="shared" si="0"/>
        <v>2.0618556701030855</v>
      </c>
      <c r="F30" s="31">
        <f>SUM(F31:F41)</f>
        <v>118</v>
      </c>
      <c r="G30" s="40">
        <f>SUM(G31:G41)</f>
        <v>80</v>
      </c>
    </row>
    <row r="31" spans="1:8" ht="15.95" customHeight="1" x14ac:dyDescent="0.2">
      <c r="A31" s="10"/>
      <c r="B31" s="11" t="s">
        <v>28</v>
      </c>
      <c r="C31" s="33">
        <v>34</v>
      </c>
      <c r="D31" s="31">
        <f t="shared" ref="D31:D41" si="5">SUM(F31:G31)</f>
        <v>43</v>
      </c>
      <c r="E31" s="26">
        <f t="shared" si="0"/>
        <v>26.470588235294112</v>
      </c>
      <c r="F31" s="33">
        <v>25</v>
      </c>
      <c r="G31" s="39">
        <v>18</v>
      </c>
    </row>
    <row r="32" spans="1:8" ht="15.95" customHeight="1" x14ac:dyDescent="0.2">
      <c r="A32" s="10"/>
      <c r="B32" s="11" t="s">
        <v>29</v>
      </c>
      <c r="C32" s="33">
        <v>1</v>
      </c>
      <c r="D32" s="31">
        <f t="shared" si="5"/>
        <v>5</v>
      </c>
      <c r="E32" s="26">
        <f t="shared" si="0"/>
        <v>400</v>
      </c>
      <c r="F32" s="33">
        <v>3</v>
      </c>
      <c r="G32" s="39">
        <v>2</v>
      </c>
    </row>
    <row r="33" spans="1:7" ht="15.95" customHeight="1" x14ac:dyDescent="0.2">
      <c r="A33" s="10"/>
      <c r="B33" s="11" t="s">
        <v>30</v>
      </c>
      <c r="C33" s="33">
        <v>23</v>
      </c>
      <c r="D33" s="31">
        <f t="shared" si="5"/>
        <v>14</v>
      </c>
      <c r="E33" s="26">
        <f t="shared" si="0"/>
        <v>-39.130434782608688</v>
      </c>
      <c r="F33" s="33">
        <v>11</v>
      </c>
      <c r="G33" s="39">
        <v>3</v>
      </c>
    </row>
    <row r="34" spans="1:7" ht="15.95" customHeight="1" x14ac:dyDescent="0.2">
      <c r="A34" s="10"/>
      <c r="B34" s="11" t="s">
        <v>31</v>
      </c>
      <c r="C34" s="33">
        <v>14</v>
      </c>
      <c r="D34" s="31">
        <f t="shared" si="5"/>
        <v>12</v>
      </c>
      <c r="E34" s="26">
        <f t="shared" si="0"/>
        <v>-14.28571428571429</v>
      </c>
      <c r="F34" s="33">
        <v>7</v>
      </c>
      <c r="G34" s="39">
        <v>5</v>
      </c>
    </row>
    <row r="35" spans="1:7" ht="15.95" customHeight="1" x14ac:dyDescent="0.2">
      <c r="A35" s="10"/>
      <c r="B35" s="11" t="s">
        <v>32</v>
      </c>
      <c r="C35" s="32">
        <v>72</v>
      </c>
      <c r="D35" s="31">
        <f t="shared" si="5"/>
        <v>81</v>
      </c>
      <c r="E35" s="26">
        <f t="shared" si="0"/>
        <v>12.5</v>
      </c>
      <c r="F35" s="33">
        <v>45</v>
      </c>
      <c r="G35" s="39">
        <v>36</v>
      </c>
    </row>
    <row r="36" spans="1:7" ht="15.95" customHeight="1" x14ac:dyDescent="0.2">
      <c r="A36" s="10"/>
      <c r="B36" s="11" t="s">
        <v>33</v>
      </c>
      <c r="C36" s="33">
        <v>5</v>
      </c>
      <c r="D36" s="31">
        <f t="shared" si="5"/>
        <v>14</v>
      </c>
      <c r="E36" s="26">
        <f t="shared" si="0"/>
        <v>179.99999999999997</v>
      </c>
      <c r="F36" s="33">
        <v>9</v>
      </c>
      <c r="G36" s="39">
        <v>5</v>
      </c>
    </row>
    <row r="37" spans="1:7" ht="15.95" customHeight="1" x14ac:dyDescent="0.2">
      <c r="A37" s="10"/>
      <c r="B37" s="1" t="s">
        <v>100</v>
      </c>
      <c r="C37" s="33">
        <v>2</v>
      </c>
      <c r="D37" s="31">
        <f t="shared" si="5"/>
        <v>0</v>
      </c>
      <c r="E37" s="26">
        <f t="shared" si="0"/>
        <v>-100</v>
      </c>
      <c r="F37" s="33">
        <v>0</v>
      </c>
      <c r="G37" s="39">
        <v>0</v>
      </c>
    </row>
    <row r="38" spans="1:7" ht="15.95" customHeight="1" x14ac:dyDescent="0.2">
      <c r="A38" s="10"/>
      <c r="B38" s="1" t="s">
        <v>34</v>
      </c>
      <c r="C38" s="33">
        <v>4</v>
      </c>
      <c r="D38" s="31">
        <f t="shared" si="5"/>
        <v>1</v>
      </c>
      <c r="E38" s="26">
        <f t="shared" si="0"/>
        <v>-75</v>
      </c>
      <c r="F38" s="33">
        <v>1</v>
      </c>
      <c r="G38" s="39">
        <v>0</v>
      </c>
    </row>
    <row r="39" spans="1:7" ht="15.95" customHeight="1" x14ac:dyDescent="0.2">
      <c r="A39" s="10"/>
      <c r="B39" s="11" t="s">
        <v>35</v>
      </c>
      <c r="C39" s="33">
        <v>27</v>
      </c>
      <c r="D39" s="31">
        <f t="shared" si="5"/>
        <v>10</v>
      </c>
      <c r="E39" s="26">
        <f t="shared" si="0"/>
        <v>-62.962962962962962</v>
      </c>
      <c r="F39" s="33">
        <v>8</v>
      </c>
      <c r="G39" s="39">
        <v>2</v>
      </c>
    </row>
    <row r="40" spans="1:7" ht="15.95" customHeight="1" x14ac:dyDescent="0.2">
      <c r="A40" s="10"/>
      <c r="B40" s="44" t="s">
        <v>77</v>
      </c>
      <c r="C40" s="33">
        <v>3</v>
      </c>
      <c r="D40" s="31">
        <f t="shared" si="5"/>
        <v>3</v>
      </c>
      <c r="E40" s="48">
        <f t="shared" si="0"/>
        <v>0</v>
      </c>
      <c r="F40" s="33">
        <v>2</v>
      </c>
      <c r="G40" s="39">
        <v>1</v>
      </c>
    </row>
    <row r="41" spans="1:7" ht="15.95" customHeight="1" x14ac:dyDescent="0.2">
      <c r="A41" s="10"/>
      <c r="B41" s="11" t="s">
        <v>36</v>
      </c>
      <c r="C41" s="33">
        <v>9</v>
      </c>
      <c r="D41" s="31">
        <f t="shared" si="5"/>
        <v>15</v>
      </c>
      <c r="E41" s="26">
        <f t="shared" si="0"/>
        <v>66.666666666666671</v>
      </c>
      <c r="F41" s="33">
        <v>7</v>
      </c>
      <c r="G41" s="39">
        <v>8</v>
      </c>
    </row>
    <row r="42" spans="1:7" ht="24.95" customHeight="1" x14ac:dyDescent="0.2">
      <c r="A42" s="10" t="s">
        <v>37</v>
      </c>
      <c r="B42" s="11"/>
      <c r="C42" s="31">
        <f>SUM(C43:C75)</f>
        <v>512</v>
      </c>
      <c r="D42" s="31">
        <f>SUM(D43:D75)</f>
        <v>566</v>
      </c>
      <c r="E42" s="26">
        <f t="shared" si="0"/>
        <v>10.546875</v>
      </c>
      <c r="F42" s="31">
        <f>SUM(F43:F75)</f>
        <v>280</v>
      </c>
      <c r="G42" s="38">
        <f>SUM(G43:G75)</f>
        <v>286</v>
      </c>
    </row>
    <row r="43" spans="1:7" ht="15.6" customHeight="1" x14ac:dyDescent="0.2">
      <c r="A43" s="10"/>
      <c r="B43" s="11" t="s">
        <v>38</v>
      </c>
      <c r="C43" s="32">
        <v>107</v>
      </c>
      <c r="D43" s="31">
        <f>SUM(F43:G43)</f>
        <v>118</v>
      </c>
      <c r="E43" s="26">
        <f t="shared" si="0"/>
        <v>10.280373831775691</v>
      </c>
      <c r="F43" s="33">
        <v>53</v>
      </c>
      <c r="G43" s="39">
        <v>65</v>
      </c>
    </row>
    <row r="44" spans="1:7" ht="15.6" customHeight="1" x14ac:dyDescent="0.2">
      <c r="A44" s="10"/>
      <c r="B44" s="11" t="s">
        <v>39</v>
      </c>
      <c r="C44" s="33">
        <v>8</v>
      </c>
      <c r="D44" s="31">
        <f t="shared" ref="D44:D75" si="6">SUM(F44:G44)</f>
        <v>16</v>
      </c>
      <c r="E44" s="26">
        <f t="shared" si="0"/>
        <v>100</v>
      </c>
      <c r="F44" s="33">
        <v>7</v>
      </c>
      <c r="G44" s="39">
        <v>9</v>
      </c>
    </row>
    <row r="45" spans="1:7" ht="15.6" customHeight="1" x14ac:dyDescent="0.2">
      <c r="A45" s="10"/>
      <c r="B45" s="11" t="s">
        <v>40</v>
      </c>
      <c r="C45" s="33">
        <v>11</v>
      </c>
      <c r="D45" s="31">
        <f t="shared" si="6"/>
        <v>9</v>
      </c>
      <c r="E45" s="26">
        <f t="shared" si="0"/>
        <v>-18.181818181818176</v>
      </c>
      <c r="F45" s="33">
        <v>5</v>
      </c>
      <c r="G45" s="39">
        <v>4</v>
      </c>
    </row>
    <row r="46" spans="1:7" ht="15.6" customHeight="1" x14ac:dyDescent="0.2">
      <c r="A46" s="10"/>
      <c r="B46" s="1" t="s">
        <v>98</v>
      </c>
      <c r="C46" s="33">
        <v>0</v>
      </c>
      <c r="D46" s="31">
        <f t="shared" si="6"/>
        <v>1</v>
      </c>
      <c r="E46" s="26" t="s">
        <v>23</v>
      </c>
      <c r="F46" s="33">
        <v>1</v>
      </c>
      <c r="G46" s="39">
        <v>0</v>
      </c>
    </row>
    <row r="47" spans="1:7" ht="15.6" customHeight="1" x14ac:dyDescent="0.2">
      <c r="A47" s="10"/>
      <c r="B47" s="1" t="s">
        <v>99</v>
      </c>
      <c r="C47" s="33">
        <v>1</v>
      </c>
      <c r="D47" s="31">
        <f t="shared" si="6"/>
        <v>3</v>
      </c>
      <c r="E47" s="26">
        <f t="shared" si="0"/>
        <v>200</v>
      </c>
      <c r="F47" s="33">
        <v>1</v>
      </c>
      <c r="G47" s="39">
        <v>2</v>
      </c>
    </row>
    <row r="48" spans="1:7" ht="15.6" customHeight="1" x14ac:dyDescent="0.2">
      <c r="A48" s="10"/>
      <c r="B48" s="1" t="s">
        <v>78</v>
      </c>
      <c r="C48" s="33">
        <v>3</v>
      </c>
      <c r="D48" s="31">
        <f t="shared" si="6"/>
        <v>11</v>
      </c>
      <c r="E48" s="26">
        <f t="shared" si="0"/>
        <v>266.66666666666663</v>
      </c>
      <c r="F48" s="33">
        <v>6</v>
      </c>
      <c r="G48" s="39">
        <v>5</v>
      </c>
    </row>
    <row r="49" spans="1:7" ht="15.6" customHeight="1" x14ac:dyDescent="0.2">
      <c r="A49" s="10"/>
      <c r="B49" s="11" t="s">
        <v>73</v>
      </c>
      <c r="C49" s="33">
        <v>1</v>
      </c>
      <c r="D49" s="31">
        <f t="shared" si="6"/>
        <v>1</v>
      </c>
      <c r="E49" s="48">
        <f t="shared" si="0"/>
        <v>0</v>
      </c>
      <c r="F49" s="33">
        <v>1</v>
      </c>
      <c r="G49" s="39">
        <v>0</v>
      </c>
    </row>
    <row r="50" spans="1:7" ht="15.6" customHeight="1" x14ac:dyDescent="0.2">
      <c r="A50" s="10"/>
      <c r="B50" s="11" t="s">
        <v>79</v>
      </c>
      <c r="C50" s="33">
        <v>18</v>
      </c>
      <c r="D50" s="31">
        <f t="shared" si="6"/>
        <v>23</v>
      </c>
      <c r="E50" s="26">
        <f t="shared" si="0"/>
        <v>27.777777777777768</v>
      </c>
      <c r="F50" s="33">
        <v>11</v>
      </c>
      <c r="G50" s="39">
        <v>12</v>
      </c>
    </row>
    <row r="51" spans="1:7" ht="15.6" customHeight="1" x14ac:dyDescent="0.2">
      <c r="A51" s="10"/>
      <c r="B51" s="11" t="s">
        <v>41</v>
      </c>
      <c r="C51" s="33">
        <v>63</v>
      </c>
      <c r="D51" s="31">
        <f t="shared" si="6"/>
        <v>54</v>
      </c>
      <c r="E51" s="26">
        <f t="shared" si="0"/>
        <v>-14.28571428571429</v>
      </c>
      <c r="F51" s="33">
        <v>26</v>
      </c>
      <c r="G51" s="39">
        <v>28</v>
      </c>
    </row>
    <row r="52" spans="1:7" ht="15.6" customHeight="1" x14ac:dyDescent="0.2">
      <c r="A52" s="10"/>
      <c r="B52" s="11" t="s">
        <v>88</v>
      </c>
      <c r="C52" s="33">
        <v>0</v>
      </c>
      <c r="D52" s="31">
        <f t="shared" si="6"/>
        <v>1</v>
      </c>
      <c r="E52" s="26" t="s">
        <v>23</v>
      </c>
      <c r="F52" s="33">
        <v>0</v>
      </c>
      <c r="G52" s="39">
        <v>1</v>
      </c>
    </row>
    <row r="53" spans="1:7" ht="15.6" customHeight="1" x14ac:dyDescent="0.2">
      <c r="A53" s="10"/>
      <c r="B53" s="1" t="s">
        <v>80</v>
      </c>
      <c r="C53" s="33">
        <v>3</v>
      </c>
      <c r="D53" s="31">
        <f t="shared" si="6"/>
        <v>0</v>
      </c>
      <c r="E53" s="26">
        <f t="shared" si="0"/>
        <v>-100</v>
      </c>
      <c r="F53" s="33">
        <v>0</v>
      </c>
      <c r="G53" s="39">
        <v>0</v>
      </c>
    </row>
    <row r="54" spans="1:7" ht="15.6" customHeight="1" x14ac:dyDescent="0.2">
      <c r="A54" s="10"/>
      <c r="B54" s="11" t="s">
        <v>42</v>
      </c>
      <c r="C54" s="32">
        <v>80</v>
      </c>
      <c r="D54" s="31">
        <f t="shared" si="6"/>
        <v>76</v>
      </c>
      <c r="E54" s="26">
        <f t="shared" si="0"/>
        <v>-5.0000000000000044</v>
      </c>
      <c r="F54" s="33">
        <v>44</v>
      </c>
      <c r="G54" s="39">
        <v>32</v>
      </c>
    </row>
    <row r="55" spans="1:7" ht="15.6" customHeight="1" x14ac:dyDescent="0.2">
      <c r="A55" s="10"/>
      <c r="B55" s="1" t="s">
        <v>81</v>
      </c>
      <c r="C55" s="32">
        <v>0</v>
      </c>
      <c r="D55" s="31">
        <f t="shared" si="6"/>
        <v>16</v>
      </c>
      <c r="E55" s="26" t="s">
        <v>23</v>
      </c>
      <c r="F55" s="33">
        <v>7</v>
      </c>
      <c r="G55" s="39">
        <v>9</v>
      </c>
    </row>
    <row r="56" spans="1:7" ht="15.6" customHeight="1" x14ac:dyDescent="0.2">
      <c r="A56" s="10"/>
      <c r="B56" s="11" t="s">
        <v>43</v>
      </c>
      <c r="C56" s="32">
        <v>35</v>
      </c>
      <c r="D56" s="31">
        <f t="shared" si="6"/>
        <v>39</v>
      </c>
      <c r="E56" s="26">
        <f t="shared" si="0"/>
        <v>11.428571428571432</v>
      </c>
      <c r="F56" s="33">
        <v>19</v>
      </c>
      <c r="G56" s="39">
        <v>20</v>
      </c>
    </row>
    <row r="57" spans="1:7" ht="15.6" customHeight="1" x14ac:dyDescent="0.2">
      <c r="A57" s="10"/>
      <c r="B57" s="1" t="s">
        <v>76</v>
      </c>
      <c r="C57" s="32">
        <v>0</v>
      </c>
      <c r="D57" s="31">
        <f t="shared" si="6"/>
        <v>4</v>
      </c>
      <c r="E57" s="26" t="s">
        <v>23</v>
      </c>
      <c r="F57" s="33">
        <v>0</v>
      </c>
      <c r="G57" s="39">
        <v>4</v>
      </c>
    </row>
    <row r="58" spans="1:7" ht="15.6" customHeight="1" x14ac:dyDescent="0.2">
      <c r="A58" s="10"/>
      <c r="B58" s="11" t="s">
        <v>44</v>
      </c>
      <c r="C58" s="33">
        <v>4</v>
      </c>
      <c r="D58" s="31">
        <f t="shared" si="6"/>
        <v>7</v>
      </c>
      <c r="E58" s="26">
        <f t="shared" si="0"/>
        <v>75</v>
      </c>
      <c r="F58" s="33">
        <v>4</v>
      </c>
      <c r="G58" s="39">
        <v>3</v>
      </c>
    </row>
    <row r="59" spans="1:7" ht="15.6" customHeight="1" x14ac:dyDescent="0.2">
      <c r="A59" s="10"/>
      <c r="B59" s="1" t="s">
        <v>45</v>
      </c>
      <c r="C59" s="33">
        <v>31</v>
      </c>
      <c r="D59" s="31">
        <f t="shared" si="6"/>
        <v>26</v>
      </c>
      <c r="E59" s="26">
        <f t="shared" si="0"/>
        <v>-16.129032258064512</v>
      </c>
      <c r="F59" s="33">
        <v>17</v>
      </c>
      <c r="G59" s="39">
        <v>9</v>
      </c>
    </row>
    <row r="60" spans="1:7" ht="15.6" customHeight="1" x14ac:dyDescent="0.2">
      <c r="A60" s="10"/>
      <c r="B60" s="1" t="s">
        <v>92</v>
      </c>
      <c r="C60" s="33">
        <v>0</v>
      </c>
      <c r="D60" s="31">
        <f t="shared" si="6"/>
        <v>1</v>
      </c>
      <c r="E60" s="26" t="s">
        <v>23</v>
      </c>
      <c r="F60" s="33">
        <v>0</v>
      </c>
      <c r="G60" s="39">
        <v>1</v>
      </c>
    </row>
    <row r="61" spans="1:7" ht="15.6" customHeight="1" x14ac:dyDescent="0.2">
      <c r="A61" s="10"/>
      <c r="B61" s="1" t="s">
        <v>83</v>
      </c>
      <c r="C61" s="33">
        <v>0</v>
      </c>
      <c r="D61" s="31">
        <f t="shared" si="6"/>
        <v>1</v>
      </c>
      <c r="E61" s="26" t="s">
        <v>23</v>
      </c>
      <c r="F61" s="33">
        <v>0</v>
      </c>
      <c r="G61" s="39">
        <v>1</v>
      </c>
    </row>
    <row r="62" spans="1:7" ht="15.6" customHeight="1" x14ac:dyDescent="0.2">
      <c r="A62" s="10"/>
      <c r="B62" s="1" t="s">
        <v>89</v>
      </c>
      <c r="C62" s="33">
        <v>0</v>
      </c>
      <c r="D62" s="31">
        <f t="shared" si="6"/>
        <v>13</v>
      </c>
      <c r="E62" s="26" t="s">
        <v>23</v>
      </c>
      <c r="F62" s="33">
        <v>6</v>
      </c>
      <c r="G62" s="39">
        <v>7</v>
      </c>
    </row>
    <row r="63" spans="1:7" ht="15.6" customHeight="1" x14ac:dyDescent="0.2">
      <c r="A63" s="10"/>
      <c r="B63" s="1" t="s">
        <v>90</v>
      </c>
      <c r="C63" s="33">
        <v>1</v>
      </c>
      <c r="D63" s="31">
        <f t="shared" si="6"/>
        <v>1</v>
      </c>
      <c r="E63" s="48">
        <f t="shared" si="0"/>
        <v>0</v>
      </c>
      <c r="F63" s="33">
        <v>1</v>
      </c>
      <c r="G63" s="39">
        <v>0</v>
      </c>
    </row>
    <row r="64" spans="1:7" ht="15.6" customHeight="1" x14ac:dyDescent="0.2">
      <c r="A64" s="10"/>
      <c r="B64" s="1" t="s">
        <v>101</v>
      </c>
      <c r="C64" s="33">
        <v>2</v>
      </c>
      <c r="D64" s="31">
        <f t="shared" si="6"/>
        <v>0</v>
      </c>
      <c r="E64" s="26">
        <f t="shared" si="0"/>
        <v>-100</v>
      </c>
      <c r="F64" s="33">
        <v>0</v>
      </c>
      <c r="G64" s="39">
        <v>0</v>
      </c>
    </row>
    <row r="65" spans="1:8" ht="15.6" customHeight="1" x14ac:dyDescent="0.2">
      <c r="B65" s="1" t="s">
        <v>46</v>
      </c>
      <c r="C65" s="33">
        <v>8</v>
      </c>
      <c r="D65" s="31">
        <f t="shared" si="6"/>
        <v>11</v>
      </c>
      <c r="E65" s="26">
        <f t="shared" si="0"/>
        <v>37.5</v>
      </c>
      <c r="F65" s="33">
        <v>4</v>
      </c>
      <c r="G65" s="39">
        <v>7</v>
      </c>
    </row>
    <row r="66" spans="1:8" ht="15.6" customHeight="1" x14ac:dyDescent="0.2">
      <c r="B66" s="1" t="s">
        <v>47</v>
      </c>
      <c r="C66" s="33">
        <v>6</v>
      </c>
      <c r="D66" s="31">
        <f t="shared" si="6"/>
        <v>8</v>
      </c>
      <c r="E66" s="26">
        <f t="shared" si="0"/>
        <v>33.333333333333329</v>
      </c>
      <c r="F66" s="33">
        <v>3</v>
      </c>
      <c r="G66" s="39">
        <v>5</v>
      </c>
    </row>
    <row r="67" spans="1:8" ht="15.6" customHeight="1" x14ac:dyDescent="0.2">
      <c r="B67" s="1" t="s">
        <v>48</v>
      </c>
      <c r="C67" s="33">
        <v>5</v>
      </c>
      <c r="D67" s="31">
        <f t="shared" si="6"/>
        <v>2</v>
      </c>
      <c r="E67" s="26">
        <f t="shared" si="0"/>
        <v>-60</v>
      </c>
      <c r="F67" s="33">
        <v>2</v>
      </c>
      <c r="G67" s="39">
        <v>0</v>
      </c>
    </row>
    <row r="68" spans="1:8" ht="15.6" customHeight="1" x14ac:dyDescent="0.2">
      <c r="B68" s="1" t="s">
        <v>49</v>
      </c>
      <c r="C68" s="33">
        <v>67</v>
      </c>
      <c r="D68" s="31">
        <f t="shared" si="6"/>
        <v>55</v>
      </c>
      <c r="E68" s="26">
        <f t="shared" si="0"/>
        <v>-17.910447761194025</v>
      </c>
      <c r="F68" s="33">
        <v>25</v>
      </c>
      <c r="G68" s="39">
        <v>30</v>
      </c>
    </row>
    <row r="69" spans="1:8" ht="15.6" customHeight="1" x14ac:dyDescent="0.2">
      <c r="B69" s="1" t="s">
        <v>50</v>
      </c>
      <c r="C69" s="33">
        <v>5</v>
      </c>
      <c r="D69" s="31">
        <f t="shared" si="6"/>
        <v>8</v>
      </c>
      <c r="E69" s="26">
        <f t="shared" si="0"/>
        <v>60.000000000000007</v>
      </c>
      <c r="F69" s="33">
        <v>5</v>
      </c>
      <c r="G69" s="39">
        <v>3</v>
      </c>
    </row>
    <row r="70" spans="1:8" ht="15.6" customHeight="1" x14ac:dyDescent="0.2">
      <c r="B70" s="1" t="s">
        <v>51</v>
      </c>
      <c r="C70" s="33">
        <v>3</v>
      </c>
      <c r="D70" s="31">
        <f t="shared" si="6"/>
        <v>3</v>
      </c>
      <c r="E70" s="48">
        <f t="shared" si="0"/>
        <v>0</v>
      </c>
      <c r="F70" s="33">
        <v>3</v>
      </c>
      <c r="G70" s="39">
        <v>0</v>
      </c>
    </row>
    <row r="71" spans="1:8" ht="15.6" customHeight="1" x14ac:dyDescent="0.2">
      <c r="B71" s="1" t="s">
        <v>52</v>
      </c>
      <c r="C71" s="33">
        <v>17</v>
      </c>
      <c r="D71" s="31">
        <f t="shared" si="6"/>
        <v>15</v>
      </c>
      <c r="E71" s="26">
        <f t="shared" si="0"/>
        <v>-11.764705882352944</v>
      </c>
      <c r="F71" s="33">
        <v>7</v>
      </c>
      <c r="G71" s="39">
        <v>8</v>
      </c>
    </row>
    <row r="72" spans="1:8" ht="15.6" customHeight="1" x14ac:dyDescent="0.2">
      <c r="B72" s="1" t="s">
        <v>86</v>
      </c>
      <c r="C72" s="33">
        <v>1</v>
      </c>
      <c r="D72" s="31">
        <f t="shared" si="6"/>
        <v>0</v>
      </c>
      <c r="E72" s="26">
        <f t="shared" ref="E72:E97" si="7">(((D72/C72-1)*100))</f>
        <v>-100</v>
      </c>
      <c r="F72" s="33">
        <v>0</v>
      </c>
      <c r="G72" s="39">
        <v>0</v>
      </c>
    </row>
    <row r="73" spans="1:8" ht="15.6" customHeight="1" x14ac:dyDescent="0.2">
      <c r="B73" s="1" t="s">
        <v>53</v>
      </c>
      <c r="C73" s="33">
        <v>3</v>
      </c>
      <c r="D73" s="31">
        <f t="shared" si="6"/>
        <v>6</v>
      </c>
      <c r="E73" s="26">
        <f t="shared" si="7"/>
        <v>100</v>
      </c>
      <c r="F73" s="33">
        <v>3</v>
      </c>
      <c r="G73" s="39">
        <v>3</v>
      </c>
    </row>
    <row r="74" spans="1:8" ht="15.6" customHeight="1" x14ac:dyDescent="0.2">
      <c r="B74" s="1" t="s">
        <v>54</v>
      </c>
      <c r="C74" s="33">
        <v>25</v>
      </c>
      <c r="D74" s="31">
        <f t="shared" si="6"/>
        <v>34</v>
      </c>
      <c r="E74" s="26">
        <f t="shared" si="7"/>
        <v>36.000000000000007</v>
      </c>
      <c r="F74" s="33">
        <v>17</v>
      </c>
      <c r="G74" s="39">
        <v>17</v>
      </c>
    </row>
    <row r="75" spans="1:8" ht="15.6" customHeight="1" x14ac:dyDescent="0.2">
      <c r="B75" s="1" t="s">
        <v>55</v>
      </c>
      <c r="C75" s="33">
        <v>4</v>
      </c>
      <c r="D75" s="31">
        <f t="shared" si="6"/>
        <v>3</v>
      </c>
      <c r="E75" s="26">
        <f t="shared" si="7"/>
        <v>-25</v>
      </c>
      <c r="F75" s="33">
        <v>2</v>
      </c>
      <c r="G75" s="39">
        <v>1</v>
      </c>
    </row>
    <row r="76" spans="1:8" s="14" customFormat="1" ht="23.1" customHeight="1" x14ac:dyDescent="0.2">
      <c r="A76" s="1" t="s">
        <v>56</v>
      </c>
      <c r="B76" s="1"/>
      <c r="C76" s="31">
        <f>SUM(C77:C91)</f>
        <v>107</v>
      </c>
      <c r="D76" s="31">
        <f>SUM(D77:D91)</f>
        <v>117</v>
      </c>
      <c r="E76" s="26">
        <f t="shared" si="7"/>
        <v>9.3457943925233664</v>
      </c>
      <c r="F76" s="31">
        <f>SUM(F77:F91)</f>
        <v>68</v>
      </c>
      <c r="G76" s="46">
        <f>SUM(G77:G91)</f>
        <v>49</v>
      </c>
      <c r="H76" s="47"/>
    </row>
    <row r="77" spans="1:8" s="25" customFormat="1" ht="15.95" customHeight="1" x14ac:dyDescent="0.2">
      <c r="A77" s="16"/>
      <c r="B77" s="16" t="s">
        <v>57</v>
      </c>
      <c r="C77" s="34">
        <v>21</v>
      </c>
      <c r="D77" s="35">
        <f>SUM(F77:G77)</f>
        <v>12</v>
      </c>
      <c r="E77" s="26">
        <f t="shared" si="7"/>
        <v>-42.857142857142861</v>
      </c>
      <c r="F77" s="34">
        <v>7</v>
      </c>
      <c r="G77" s="41">
        <v>5</v>
      </c>
      <c r="H77" s="1"/>
    </row>
    <row r="78" spans="1:8" s="16" customFormat="1" ht="15.95" customHeight="1" x14ac:dyDescent="0.2">
      <c r="B78" s="1" t="s">
        <v>74</v>
      </c>
      <c r="C78" s="34">
        <v>0</v>
      </c>
      <c r="D78" s="35">
        <f t="shared" ref="D78:D91" si="8">SUM(F78:G78)</f>
        <v>3</v>
      </c>
      <c r="E78" s="26" t="s">
        <v>23</v>
      </c>
      <c r="F78" s="34">
        <v>2</v>
      </c>
      <c r="G78" s="41">
        <v>1</v>
      </c>
      <c r="H78" s="1"/>
    </row>
    <row r="79" spans="1:8" s="16" customFormat="1" ht="15.95" customHeight="1" x14ac:dyDescent="0.2">
      <c r="B79" s="1" t="s">
        <v>93</v>
      </c>
      <c r="C79" s="34">
        <v>2</v>
      </c>
      <c r="D79" s="35">
        <f t="shared" si="8"/>
        <v>0</v>
      </c>
      <c r="E79" s="26">
        <f t="shared" si="7"/>
        <v>-100</v>
      </c>
      <c r="F79" s="34">
        <v>0</v>
      </c>
      <c r="G79" s="41">
        <v>0</v>
      </c>
      <c r="H79" s="1"/>
    </row>
    <row r="80" spans="1:8" s="16" customFormat="1" ht="15.95" customHeight="1" x14ac:dyDescent="0.2">
      <c r="B80" s="16" t="s">
        <v>58</v>
      </c>
      <c r="C80" s="34">
        <v>7</v>
      </c>
      <c r="D80" s="35">
        <f t="shared" si="8"/>
        <v>6</v>
      </c>
      <c r="E80" s="26">
        <f t="shared" si="7"/>
        <v>-14.28571428571429</v>
      </c>
      <c r="F80" s="34">
        <v>4</v>
      </c>
      <c r="G80" s="41">
        <v>2</v>
      </c>
      <c r="H80" s="1"/>
    </row>
    <row r="81" spans="1:8" s="16" customFormat="1" ht="15.95" customHeight="1" x14ac:dyDescent="0.2">
      <c r="B81" s="16" t="s">
        <v>59</v>
      </c>
      <c r="C81" s="34">
        <v>0</v>
      </c>
      <c r="D81" s="35">
        <f t="shared" si="8"/>
        <v>3</v>
      </c>
      <c r="E81" s="26" t="s">
        <v>23</v>
      </c>
      <c r="F81" s="34">
        <v>1</v>
      </c>
      <c r="G81" s="41">
        <v>2</v>
      </c>
      <c r="H81" s="1"/>
    </row>
    <row r="82" spans="1:8" s="16" customFormat="1" ht="15.95" customHeight="1" x14ac:dyDescent="0.2">
      <c r="B82" s="16" t="s">
        <v>60</v>
      </c>
      <c r="C82" s="34">
        <v>3</v>
      </c>
      <c r="D82" s="35">
        <f t="shared" si="8"/>
        <v>3</v>
      </c>
      <c r="E82" s="48">
        <f t="shared" si="7"/>
        <v>0</v>
      </c>
      <c r="F82" s="34">
        <v>3</v>
      </c>
      <c r="G82" s="41">
        <v>0</v>
      </c>
      <c r="H82" s="1"/>
    </row>
    <row r="83" spans="1:8" s="16" customFormat="1" ht="15.95" customHeight="1" x14ac:dyDescent="0.2">
      <c r="B83" s="1" t="s">
        <v>84</v>
      </c>
      <c r="C83" s="34">
        <v>1</v>
      </c>
      <c r="D83" s="35">
        <f t="shared" si="8"/>
        <v>2</v>
      </c>
      <c r="E83" s="26">
        <f t="shared" si="7"/>
        <v>100</v>
      </c>
      <c r="F83" s="34">
        <v>1</v>
      </c>
      <c r="G83" s="41">
        <v>1</v>
      </c>
      <c r="H83" s="1"/>
    </row>
    <row r="84" spans="1:8" s="16" customFormat="1" ht="15.95" customHeight="1" x14ac:dyDescent="0.2">
      <c r="B84" s="16" t="s">
        <v>61</v>
      </c>
      <c r="C84" s="36">
        <v>54</v>
      </c>
      <c r="D84" s="35">
        <f t="shared" si="8"/>
        <v>77</v>
      </c>
      <c r="E84" s="26">
        <f t="shared" si="7"/>
        <v>42.592592592592581</v>
      </c>
      <c r="F84" s="34">
        <v>41</v>
      </c>
      <c r="G84" s="41">
        <v>36</v>
      </c>
      <c r="H84" s="1"/>
    </row>
    <row r="85" spans="1:8" s="16" customFormat="1" ht="15.95" customHeight="1" x14ac:dyDescent="0.2">
      <c r="B85" s="16" t="s">
        <v>62</v>
      </c>
      <c r="C85" s="34">
        <v>8</v>
      </c>
      <c r="D85" s="35">
        <f t="shared" si="8"/>
        <v>9</v>
      </c>
      <c r="E85" s="26">
        <f t="shared" si="7"/>
        <v>12.5</v>
      </c>
      <c r="F85" s="34">
        <v>7</v>
      </c>
      <c r="G85" s="41">
        <v>2</v>
      </c>
      <c r="H85" s="1"/>
    </row>
    <row r="86" spans="1:8" s="16" customFormat="1" ht="15.95" customHeight="1" x14ac:dyDescent="0.2">
      <c r="B86" s="16" t="s">
        <v>82</v>
      </c>
      <c r="C86" s="34">
        <v>2</v>
      </c>
      <c r="D86" s="35">
        <f t="shared" si="8"/>
        <v>0</v>
      </c>
      <c r="E86" s="26">
        <f t="shared" si="7"/>
        <v>-100</v>
      </c>
      <c r="F86" s="34">
        <v>0</v>
      </c>
      <c r="G86" s="41">
        <v>0</v>
      </c>
    </row>
    <row r="87" spans="1:8" s="16" customFormat="1" ht="15.95" customHeight="1" x14ac:dyDescent="0.2">
      <c r="B87" s="1" t="s">
        <v>94</v>
      </c>
      <c r="C87" s="34">
        <v>0</v>
      </c>
      <c r="D87" s="35">
        <f t="shared" si="8"/>
        <v>1</v>
      </c>
      <c r="E87" s="26" t="s">
        <v>23</v>
      </c>
      <c r="F87" s="34">
        <v>1</v>
      </c>
      <c r="G87" s="41">
        <v>0</v>
      </c>
      <c r="H87" s="1"/>
    </row>
    <row r="88" spans="1:8" s="16" customFormat="1" ht="15.95" customHeight="1" x14ac:dyDescent="0.2">
      <c r="B88" s="1" t="s">
        <v>75</v>
      </c>
      <c r="C88" s="34">
        <v>4</v>
      </c>
      <c r="D88" s="35">
        <f t="shared" si="8"/>
        <v>0</v>
      </c>
      <c r="E88" s="26">
        <f t="shared" si="7"/>
        <v>-100</v>
      </c>
      <c r="F88" s="34">
        <v>0</v>
      </c>
      <c r="G88" s="41">
        <v>0</v>
      </c>
      <c r="H88" s="1"/>
    </row>
    <row r="89" spans="1:8" s="16" customFormat="1" ht="15.95" customHeight="1" x14ac:dyDescent="0.2">
      <c r="B89" s="1" t="s">
        <v>85</v>
      </c>
      <c r="C89" s="34">
        <v>1</v>
      </c>
      <c r="D89" s="35">
        <f t="shared" si="8"/>
        <v>0</v>
      </c>
      <c r="E89" s="26">
        <f t="shared" si="7"/>
        <v>-100</v>
      </c>
      <c r="F89" s="34">
        <v>0</v>
      </c>
      <c r="G89" s="41">
        <v>0</v>
      </c>
    </row>
    <row r="90" spans="1:8" s="16" customFormat="1" ht="15.95" customHeight="1" x14ac:dyDescent="0.2">
      <c r="B90" s="1" t="s">
        <v>95</v>
      </c>
      <c r="C90" s="34">
        <v>2</v>
      </c>
      <c r="D90" s="35">
        <f t="shared" si="8"/>
        <v>0</v>
      </c>
      <c r="E90" s="26">
        <f t="shared" si="7"/>
        <v>-100</v>
      </c>
      <c r="F90" s="34">
        <v>0</v>
      </c>
      <c r="G90" s="41">
        <v>0</v>
      </c>
      <c r="H90" s="1"/>
    </row>
    <row r="91" spans="1:8" s="16" customFormat="1" ht="15.95" customHeight="1" x14ac:dyDescent="0.2">
      <c r="B91" s="16" t="s">
        <v>63</v>
      </c>
      <c r="C91" s="34">
        <v>2</v>
      </c>
      <c r="D91" s="35">
        <f t="shared" si="8"/>
        <v>1</v>
      </c>
      <c r="E91" s="26">
        <f t="shared" si="7"/>
        <v>-50</v>
      </c>
      <c r="F91" s="36">
        <v>1</v>
      </c>
      <c r="G91" s="42">
        <v>0</v>
      </c>
      <c r="H91" s="1"/>
    </row>
    <row r="92" spans="1:8" ht="23.1" customHeight="1" x14ac:dyDescent="0.2">
      <c r="A92" s="1" t="s">
        <v>64</v>
      </c>
      <c r="C92" s="31">
        <f>SUM(C93:C94)</f>
        <v>7</v>
      </c>
      <c r="D92" s="31">
        <f>SUM(D93:D94)</f>
        <v>0</v>
      </c>
      <c r="E92" s="26">
        <f t="shared" si="7"/>
        <v>-100</v>
      </c>
      <c r="F92" s="35">
        <f>SUM(F93:F94)</f>
        <v>0</v>
      </c>
      <c r="G92" s="43">
        <f>SUM(G93:G94)</f>
        <v>0</v>
      </c>
    </row>
    <row r="93" spans="1:8" ht="15.95" customHeight="1" x14ac:dyDescent="0.2">
      <c r="B93" s="16" t="s">
        <v>87</v>
      </c>
      <c r="C93" s="33">
        <v>1</v>
      </c>
      <c r="D93" s="31">
        <f t="shared" ref="D93" si="9">SUM(F93+G93)</f>
        <v>0</v>
      </c>
      <c r="E93" s="26">
        <f t="shared" si="7"/>
        <v>-100</v>
      </c>
      <c r="F93" s="34">
        <v>0</v>
      </c>
      <c r="G93" s="41">
        <v>0</v>
      </c>
    </row>
    <row r="94" spans="1:8" ht="15.95" customHeight="1" x14ac:dyDescent="0.2">
      <c r="B94" s="1" t="s">
        <v>65</v>
      </c>
      <c r="C94" s="33">
        <v>6</v>
      </c>
      <c r="D94" s="31">
        <f>SUM(F94+G94)</f>
        <v>0</v>
      </c>
      <c r="E94" s="26">
        <f t="shared" si="7"/>
        <v>-100</v>
      </c>
      <c r="F94" s="34">
        <v>0</v>
      </c>
      <c r="G94" s="41">
        <v>0</v>
      </c>
    </row>
    <row r="95" spans="1:8" ht="23.1" customHeight="1" x14ac:dyDescent="0.2">
      <c r="A95" s="1" t="s">
        <v>66</v>
      </c>
      <c r="C95" s="31">
        <f>SUM(C96:C97)</f>
        <v>11</v>
      </c>
      <c r="D95" s="31">
        <f>SUM(D96:D97)</f>
        <v>30</v>
      </c>
      <c r="E95" s="26">
        <f t="shared" si="7"/>
        <v>172.72727272727272</v>
      </c>
      <c r="F95" s="35">
        <f>SUM(F96:F97)</f>
        <v>19</v>
      </c>
      <c r="G95" s="45">
        <f>SUM(G96:G97)</f>
        <v>11</v>
      </c>
    </row>
    <row r="96" spans="1:8" ht="15.95" customHeight="1" x14ac:dyDescent="0.2">
      <c r="B96" s="1" t="s">
        <v>67</v>
      </c>
      <c r="C96" s="33">
        <v>10</v>
      </c>
      <c r="D96" s="31">
        <f>SUM(F96:G96)</f>
        <v>20</v>
      </c>
      <c r="E96" s="26">
        <f t="shared" si="7"/>
        <v>100</v>
      </c>
      <c r="F96" s="33">
        <v>13</v>
      </c>
      <c r="G96" s="39">
        <v>7</v>
      </c>
    </row>
    <row r="97" spans="1:7" ht="15.95" customHeight="1" x14ac:dyDescent="0.2">
      <c r="B97" s="1" t="s">
        <v>68</v>
      </c>
      <c r="C97" s="33">
        <v>1</v>
      </c>
      <c r="D97" s="31">
        <f>SUM(F97:G97)</f>
        <v>10</v>
      </c>
      <c r="E97" s="26">
        <f t="shared" si="7"/>
        <v>900</v>
      </c>
      <c r="F97" s="33">
        <v>6</v>
      </c>
      <c r="G97" s="39">
        <v>4</v>
      </c>
    </row>
    <row r="98" spans="1:7" ht="9.9499999999999993" customHeight="1" x14ac:dyDescent="0.2">
      <c r="A98" s="17"/>
      <c r="B98" s="17"/>
      <c r="C98" s="18"/>
      <c r="D98" s="28"/>
      <c r="E98" s="27"/>
      <c r="F98" s="18"/>
      <c r="G98" s="19"/>
    </row>
    <row r="99" spans="1:7" ht="9.9499999999999993" customHeight="1" x14ac:dyDescent="0.2"/>
    <row r="100" spans="1:7" ht="12.95" customHeight="1" x14ac:dyDescent="0.2">
      <c r="A100" s="21" t="s">
        <v>69</v>
      </c>
      <c r="B100" s="22"/>
      <c r="C100" s="22"/>
      <c r="D100" s="23"/>
      <c r="E100" s="24"/>
      <c r="F100" s="23"/>
      <c r="G100" s="23"/>
    </row>
    <row r="101" spans="1:7" ht="12.95" customHeight="1" x14ac:dyDescent="0.2">
      <c r="A101" s="21" t="s">
        <v>70</v>
      </c>
      <c r="B101" s="22"/>
      <c r="C101" s="22"/>
      <c r="D101" s="23"/>
      <c r="E101" s="24"/>
      <c r="F101" s="23"/>
      <c r="G101" s="23"/>
    </row>
    <row r="102" spans="1:7" ht="12.95" customHeight="1" x14ac:dyDescent="0.2">
      <c r="A102" s="21" t="s">
        <v>71</v>
      </c>
      <c r="B102" s="22"/>
      <c r="C102" s="22"/>
      <c r="D102" s="23"/>
      <c r="E102" s="24"/>
      <c r="F102" s="23"/>
      <c r="G102" s="23"/>
    </row>
    <row r="103" spans="1:7" ht="12.95" customHeight="1" x14ac:dyDescent="0.2">
      <c r="A103" s="21" t="s">
        <v>72</v>
      </c>
      <c r="B103" s="22"/>
      <c r="C103" s="22"/>
      <c r="D103" s="23"/>
      <c r="E103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2026-05-21T14:19:39Z</cp:lastPrinted>
  <dcterms:created xsi:type="dcterms:W3CDTF">2025-08-07T20:07:57Z</dcterms:created>
  <dcterms:modified xsi:type="dcterms:W3CDTF">2026-06-17T12:27:53Z</dcterms:modified>
</cp:coreProperties>
</file>